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180" yWindow="225" windowWidth="18195" windowHeight="11640" activeTab="1"/>
  </bookViews>
  <sheets>
    <sheet name="기부금영수증 발급 현황" sheetId="2" r:id="rId1"/>
    <sheet name="연간 기부금 모금액 및 활용실적" sheetId="1" r:id="rId2"/>
    <sheet name="Sheet3" sheetId="3" r:id="rId3"/>
  </sheets>
  <definedNames>
    <definedName name="_xlnm.Print_Area" localSheetId="0">'기부금영수증 발급 현황'!$B$4:$D$15</definedName>
    <definedName name="_xlnm.Print_Area" localSheetId="1">'연간 기부금 모금액 및 활용실적'!$A$88:$E$98</definedName>
  </definedNames>
  <calcPr calcId="125725" iterateDelta="1.0000000474974513E-3"/>
</workbook>
</file>

<file path=xl/calcChain.xml><?xml version="1.0" encoding="utf-8"?>
<calcChain xmlns="http://schemas.openxmlformats.org/spreadsheetml/2006/main">
  <c r="E90" i="1"/>
  <c r="E91"/>
  <c r="E92"/>
  <c r="E93"/>
  <c r="E94"/>
  <c r="C17"/>
  <c r="B17"/>
  <c r="D5"/>
  <c r="D6" s="1"/>
  <c r="D7" s="1"/>
  <c r="D8" s="1"/>
  <c r="D9" s="1"/>
  <c r="D10" s="1"/>
  <c r="D11" s="1"/>
  <c r="D12" s="1"/>
  <c r="D13" s="1"/>
  <c r="D14" s="1"/>
  <c r="D15" s="1"/>
  <c r="D16" s="1"/>
  <c r="D15" i="2"/>
  <c r="C98" i="1"/>
  <c r="E84"/>
  <c r="C84"/>
  <c r="E79"/>
  <c r="C79"/>
  <c r="E75"/>
  <c r="C75"/>
  <c r="E72"/>
  <c r="C72"/>
  <c r="E68"/>
  <c r="C68"/>
  <c r="E61"/>
  <c r="C61"/>
  <c r="E56"/>
  <c r="C56"/>
  <c r="E50"/>
  <c r="C50"/>
  <c r="E43"/>
  <c r="C43"/>
  <c r="E38"/>
  <c r="C38"/>
  <c r="E33"/>
  <c r="C33"/>
  <c r="E27"/>
  <c r="C27"/>
  <c r="C15" i="2"/>
  <c r="E98" i="1" l="1"/>
  <c r="D17"/>
  <c r="C85"/>
  <c r="E85"/>
</calcChain>
</file>

<file path=xl/sharedStrings.xml><?xml version="1.0" encoding="utf-8"?>
<sst xmlns="http://schemas.openxmlformats.org/spreadsheetml/2006/main" count="193" uniqueCount="96">
  <si>
    <t>기 부 금 영 수 증 발 급 현 황</t>
    <phoneticPr fontId="1" type="noConversion"/>
  </si>
  <si>
    <t>건수(건)</t>
    <phoneticPr fontId="1" type="noConversion"/>
  </si>
  <si>
    <t>금액(원)</t>
    <phoneticPr fontId="1" type="noConversion"/>
  </si>
  <si>
    <t>법인</t>
    <phoneticPr fontId="1" type="noConversion"/>
  </si>
  <si>
    <t>개인</t>
    <phoneticPr fontId="1" type="noConversion"/>
  </si>
  <si>
    <t>총계</t>
    <phoneticPr fontId="1" type="noConversion"/>
  </si>
  <si>
    <t>월별</t>
    <phoneticPr fontId="1" type="noConversion"/>
  </si>
  <si>
    <t>전기이월</t>
    <phoneticPr fontId="1" type="noConversion"/>
  </si>
  <si>
    <t>수입</t>
    <phoneticPr fontId="1" type="noConversion"/>
  </si>
  <si>
    <t>지출</t>
    <phoneticPr fontId="1" type="noConversion"/>
  </si>
  <si>
    <t>잔액</t>
    <phoneticPr fontId="1" type="noConversion"/>
  </si>
  <si>
    <t>-</t>
    <phoneticPr fontId="1" type="noConversion"/>
  </si>
  <si>
    <t>1월</t>
    <phoneticPr fontId="1" type="noConversion"/>
  </si>
  <si>
    <t>2월</t>
    <phoneticPr fontId="1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</si>
  <si>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</si>
  <si>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</si>
  <si>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</si>
  <si>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</si>
  <si>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</si>
  <si>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</si>
  <si>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</si>
  <si>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</si>
  <si>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</si>
  <si>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</si>
  <si>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차기이월</t>
    <phoneticPr fontId="1" type="noConversion"/>
  </si>
  <si>
    <t>합계</t>
    <phoneticPr fontId="1" type="noConversion"/>
  </si>
  <si>
    <t>비고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</si>
  <si>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</si>
  <si>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</si>
  <si>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</si>
  <si>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</si>
  <si>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</si>
  <si>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</si>
  <si>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</si>
  <si>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</si>
  <si>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</si>
  <si>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</si>
  <si>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소계</t>
    <phoneticPr fontId="1" type="noConversion"/>
  </si>
  <si>
    <t>합계</t>
    <phoneticPr fontId="1" type="noConversion"/>
  </si>
  <si>
    <t>지출월</t>
    <phoneticPr fontId="1" type="noConversion"/>
  </si>
  <si>
    <t>지급목적</t>
    <phoneticPr fontId="1" type="noConversion"/>
  </si>
  <si>
    <t>지급건수</t>
    <phoneticPr fontId="1" type="noConversion"/>
  </si>
  <si>
    <t>대표/지급처명
(단체명/개인)</t>
    <phoneticPr fontId="1" type="noConversion"/>
  </si>
  <si>
    <t>금액</t>
    <phoneticPr fontId="1" type="noConversion"/>
  </si>
  <si>
    <t>연도별</t>
    <phoneticPr fontId="1" type="noConversion"/>
  </si>
  <si>
    <t>수혜인원</t>
    <phoneticPr fontId="1" type="noConversion"/>
  </si>
  <si>
    <t>* 지급목적 : oo사업지원, 일반관리비, 그밖의 비용(구체적인 내용 기재) 등</t>
    <phoneticPr fontId="1" type="noConversion"/>
  </si>
  <si>
    <t>기부금 지출 명세서(월별내역)</t>
    <phoneticPr fontId="1" type="noConversion"/>
  </si>
  <si>
    <t>기부금 지출 명세서(연간 지급목적별 내역)</t>
    <phoneticPr fontId="1" type="noConversion"/>
  </si>
  <si>
    <t xml:space="preserve">○ 내용 : 기부금 영수증 발급 </t>
    <phoneticPr fontId="1" type="noConversion"/>
  </si>
  <si>
    <t xml:space="preserve">○ 시도협회명 : </t>
    <phoneticPr fontId="1" type="noConversion"/>
  </si>
  <si>
    <t>기부금 수입－지출 명세(월별합계)</t>
    <phoneticPr fontId="1" type="noConversion"/>
  </si>
  <si>
    <t>○ 귀속연월 : 2017. 1. 1 ~ 12. 31</t>
    <phoneticPr fontId="1" type="noConversion"/>
  </si>
  <si>
    <t>2017년</t>
    <phoneticPr fontId="1" type="noConversion"/>
  </si>
  <si>
    <r>
      <t xml:space="preserve">○ 발급방법 : </t>
    </r>
    <r>
      <rPr>
        <sz val="14"/>
        <color theme="1"/>
        <rFont val="맑은 고딕"/>
        <family val="3"/>
        <charset val="129"/>
      </rPr>
      <t>■</t>
    </r>
    <r>
      <rPr>
        <sz val="14"/>
        <color theme="1"/>
        <rFont val="맑은 고딕"/>
        <family val="2"/>
        <charset val="129"/>
        <scheme val="minor"/>
      </rPr>
      <t>서면발송, □전자발송</t>
    </r>
    <phoneticPr fontId="1" type="noConversion"/>
  </si>
  <si>
    <t>서울협회</t>
    <phoneticPr fontId="1" type="noConversion"/>
  </si>
  <si>
    <t>제수당</t>
    <phoneticPr fontId="1" type="noConversion"/>
  </si>
  <si>
    <t>여비</t>
    <phoneticPr fontId="1" type="noConversion"/>
  </si>
  <si>
    <t>수용비및수수료</t>
    <phoneticPr fontId="1" type="noConversion"/>
  </si>
  <si>
    <t>공공요금</t>
    <phoneticPr fontId="1" type="noConversion"/>
  </si>
  <si>
    <t>이갑용</t>
    <phoneticPr fontId="1" type="noConversion"/>
  </si>
  <si>
    <t>택시</t>
    <phoneticPr fontId="1" type="noConversion"/>
  </si>
  <si>
    <t>SK</t>
    <phoneticPr fontId="1" type="noConversion"/>
  </si>
  <si>
    <t>효성/우리은행</t>
    <phoneticPr fontId="1" type="noConversion"/>
  </si>
  <si>
    <t>기관운영비</t>
    <phoneticPr fontId="1" type="noConversion"/>
  </si>
  <si>
    <t>꽃봉지화원</t>
    <phoneticPr fontId="1" type="noConversion"/>
  </si>
  <si>
    <t>효성/우리은행</t>
    <phoneticPr fontId="1" type="noConversion"/>
  </si>
  <si>
    <t>페이퍼애드/효성/우리은행</t>
    <phoneticPr fontId="1" type="noConversion"/>
  </si>
  <si>
    <t>우체국/SK/KT</t>
    <phoneticPr fontId="1" type="noConversion"/>
  </si>
  <si>
    <t>남원추어탕외</t>
    <phoneticPr fontId="1" type="noConversion"/>
  </si>
  <si>
    <t>택시</t>
    <phoneticPr fontId="1" type="noConversion"/>
  </si>
  <si>
    <t>효성</t>
    <phoneticPr fontId="1" type="noConversion"/>
  </si>
  <si>
    <t>효성/네이버</t>
    <phoneticPr fontId="1" type="noConversion"/>
  </si>
  <si>
    <t>제세공과금</t>
    <phoneticPr fontId="1" type="noConversion"/>
  </si>
  <si>
    <t>양천세무서</t>
    <phoneticPr fontId="1" type="noConversion"/>
  </si>
  <si>
    <t>제수당</t>
    <phoneticPr fontId="1" type="noConversion"/>
  </si>
  <si>
    <t>양천구지부,사보텐외</t>
    <phoneticPr fontId="1" type="noConversion"/>
  </si>
  <si>
    <t>인강학교,삼겹싸롱외</t>
    <phoneticPr fontId="1" type="noConversion"/>
  </si>
  <si>
    <t>서울메트로</t>
    <phoneticPr fontId="1" type="noConversion"/>
  </si>
  <si>
    <t>체육대회전출금</t>
    <phoneticPr fontId="1" type="noConversion"/>
  </si>
  <si>
    <t>제21회 문화체육한마당대회'</t>
    <phoneticPr fontId="1" type="noConversion"/>
  </si>
  <si>
    <t>팝유통외</t>
    <phoneticPr fontId="1" type="noConversion"/>
  </si>
  <si>
    <t>파리바게뜨외</t>
    <phoneticPr fontId="1" type="noConversion"/>
  </si>
  <si>
    <t>회의비</t>
    <phoneticPr fontId="1" type="noConversion"/>
  </si>
  <si>
    <t>원두막</t>
    <phoneticPr fontId="1" type="noConversion"/>
  </si>
  <si>
    <t>우체국/KT</t>
    <phoneticPr fontId="1" type="noConversion"/>
  </si>
  <si>
    <t>중구지부,팝유통</t>
    <phoneticPr fontId="1" type="noConversion"/>
  </si>
  <si>
    <t>KT</t>
    <phoneticPr fontId="1" type="noConversion"/>
  </si>
  <si>
    <t>수용비및수수로</t>
    <phoneticPr fontId="1" type="noConversion"/>
  </si>
  <si>
    <t>오렌지애드,하은작업장외</t>
    <phoneticPr fontId="1" type="noConversion"/>
  </si>
  <si>
    <t>삼우에너텍외</t>
    <phoneticPr fontId="1" type="noConversion"/>
  </si>
  <si>
    <t>우리은행</t>
    <phoneticPr fontId="1" type="noConversion"/>
  </si>
  <si>
    <t>팝유통,서울메트로 외</t>
    <phoneticPr fontId="1" type="noConversion"/>
  </si>
  <si>
    <t>우체국,KT 외</t>
    <phoneticPr fontId="1" type="noConversion"/>
  </si>
  <si>
    <t>우리은행,효성 외</t>
    <phoneticPr fontId="1" type="noConversion"/>
  </si>
  <si>
    <t>삼우에너텍 외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</si>
</sst>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2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9.5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6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I15"/>
  <sheetViews>
    <sheetView workbookViewId="0">
      <selection activeCell="I16" sqref="I16"/>
    </sheetView>
  </sheetViews>
  <sheetFormatPr defaultRowHeight="16.5"/>
  <cols>
    <col min="1" max="1" width="9" customWidth="1"/>
    <col min="2" max="2" width="20" customWidth="1"/>
    <col min="3" max="4" width="21" customWidth="1"/>
    <col min="5" max="5" width="5.125" customWidth="1"/>
  </cols>
  <sheetData>
    <row r="4" spans="2:9" ht="79.5" customHeight="1">
      <c r="B4" s="23" t="s">
        <v>0</v>
      </c>
      <c r="C4" s="23"/>
      <c r="D4" s="23"/>
      <c r="E4" s="3"/>
      <c r="F4" s="3"/>
      <c r="G4" s="3"/>
      <c r="H4" s="3"/>
      <c r="I4" s="3"/>
    </row>
    <row r="5" spans="2:9" ht="33.75" customHeight="1">
      <c r="B5" s="3"/>
      <c r="C5" s="3"/>
      <c r="D5" s="3"/>
      <c r="E5" s="3"/>
      <c r="F5" s="3"/>
      <c r="G5" s="3"/>
      <c r="H5" s="3"/>
      <c r="I5" s="3"/>
    </row>
    <row r="6" spans="2:9" ht="34.5" customHeight="1">
      <c r="B6" s="11" t="s">
        <v>52</v>
      </c>
    </row>
    <row r="7" spans="2:9" ht="34.5" customHeight="1">
      <c r="B7" s="11" t="s">
        <v>49</v>
      </c>
    </row>
    <row r="8" spans="2:9" ht="34.5" customHeight="1">
      <c r="B8" s="11" t="s">
        <v>54</v>
      </c>
    </row>
    <row r="9" spans="2:9" ht="34.5" customHeight="1">
      <c r="B9" s="11" t="s">
        <v>50</v>
      </c>
      <c r="C9" s="11" t="s">
        <v>55</v>
      </c>
    </row>
    <row r="10" spans="2:9" ht="34.5" customHeight="1"/>
    <row r="11" spans="2:9" ht="21" customHeight="1"/>
    <row r="12" spans="2:9" ht="43.5" customHeight="1">
      <c r="B12" s="5"/>
      <c r="C12" s="5" t="s">
        <v>1</v>
      </c>
      <c r="D12" s="6" t="s">
        <v>2</v>
      </c>
    </row>
    <row r="13" spans="2:9" ht="43.5" customHeight="1">
      <c r="B13" s="6" t="s">
        <v>3</v>
      </c>
      <c r="C13" s="6">
        <v>8</v>
      </c>
      <c r="D13" s="13">
        <v>18164120</v>
      </c>
    </row>
    <row r="14" spans="2:9" ht="43.5" customHeight="1">
      <c r="B14" s="6" t="s">
        <v>4</v>
      </c>
      <c r="C14" s="6">
        <v>12</v>
      </c>
      <c r="D14" s="13">
        <v>13124000</v>
      </c>
    </row>
    <row r="15" spans="2:9" ht="43.5" customHeight="1">
      <c r="B15" s="6" t="s">
        <v>5</v>
      </c>
      <c r="C15" s="6">
        <f>SUM(C13:C14)</f>
        <v>20</v>
      </c>
      <c r="D15" s="13">
        <f>SUM(D13:D14)</f>
        <v>31288120</v>
      </c>
    </row>
  </sheetData>
  <mergeCells count="1">
    <mergeCell ref="B4:D4"/>
  </mergeCells>
  <phoneticPr fontId="1" type="noConversion"/>
  <pageMargins left="1.5748031496062993" right="0.98425196850393704" top="0.98425196850393704" bottom="0.98425196850393704" header="0.51181102362204722" footer="0.51181102362204722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99"/>
  <sheetViews>
    <sheetView tabSelected="1" topLeftCell="A85" workbookViewId="0">
      <selection activeCell="L95" sqref="L95"/>
    </sheetView>
  </sheetViews>
  <sheetFormatPr defaultRowHeight="16.5"/>
  <cols>
    <col min="1" max="1" width="11.75" style="2" customWidth="1"/>
    <col min="2" max="3" width="14.25" customWidth="1"/>
    <col min="4" max="4" width="21.75" customWidth="1"/>
    <col min="5" max="5" width="13.75" style="20" customWidth="1"/>
  </cols>
  <sheetData>
    <row r="2" spans="1:5" ht="36.75" customHeight="1">
      <c r="A2" s="24" t="s">
        <v>51</v>
      </c>
      <c r="B2" s="24"/>
      <c r="C2" s="24"/>
      <c r="D2" s="24"/>
      <c r="E2" s="24"/>
    </row>
    <row r="3" spans="1:5" ht="39.950000000000003" customHeight="1">
      <c r="A3" s="4" t="s">
        <v>6</v>
      </c>
      <c r="B3" s="4" t="s">
        <v>8</v>
      </c>
      <c r="C3" s="4" t="s">
        <v>9</v>
      </c>
      <c r="D3" s="4" t="s">
        <v>10</v>
      </c>
      <c r="E3" s="14" t="s">
        <v>26</v>
      </c>
    </row>
    <row r="4" spans="1:5" ht="39.950000000000003" customHeight="1">
      <c r="A4" s="4" t="s">
        <v>7</v>
      </c>
      <c r="B4" s="12" t="s">
        <v>11</v>
      </c>
      <c r="C4" s="12" t="s">
        <v>11</v>
      </c>
      <c r="D4" s="12">
        <v>1230615</v>
      </c>
      <c r="E4" s="15"/>
    </row>
    <row r="5" spans="1:5" ht="39.950000000000003" customHeight="1">
      <c r="A5" s="4" t="s">
        <v>12</v>
      </c>
      <c r="B5" s="12">
        <v>1688000</v>
      </c>
      <c r="C5" s="12">
        <v>1674860</v>
      </c>
      <c r="D5" s="12">
        <f>SUM(D4+B5-C5)</f>
        <v>1243755</v>
      </c>
      <c r="E5" s="15"/>
    </row>
    <row r="6" spans="1:5" ht="39.950000000000003" customHeight="1">
      <c r="A6" s="4" t="s">
        <v>13</v>
      </c>
      <c r="B6" s="12">
        <v>1148000</v>
      </c>
      <c r="C6" s="12">
        <v>1837460</v>
      </c>
      <c r="D6" s="12">
        <f t="shared" ref="D6:D16" si="0">SUM(D5+B6-C6)</f>
        <v>554295</v>
      </c>
      <c r="E6" s="15"/>
    </row>
    <row r="7" spans="1:5" ht="39.950000000000003" customHeight="1">
      <c r="A7" s="4" t="s">
        <v>14</v>
      </c>
      <c r="B7" s="12">
        <v>1120290</v>
      </c>
      <c r="C7" s="12">
        <v>1012765</v>
      </c>
      <c r="D7" s="12">
        <f t="shared" si="0"/>
        <v>661820</v>
      </c>
      <c r="E7" s="15"/>
    </row>
    <row r="8" spans="1:5" ht="39.950000000000003" customHeight="1">
      <c r="A8" s="4" t="s">
        <v>15</v>
      </c>
      <c r="B8" s="12">
        <v>3743580</v>
      </c>
      <c r="C8" s="12">
        <v>1135865</v>
      </c>
      <c r="D8" s="12">
        <f t="shared" si="0"/>
        <v>3269535</v>
      </c>
      <c r="E8" s="15"/>
    </row>
    <row r="9" spans="1:5" ht="39.950000000000003" customHeight="1">
      <c r="A9" s="4" t="s">
        <v>16</v>
      </c>
      <c r="B9" s="12">
        <v>2435691</v>
      </c>
      <c r="C9" s="12">
        <v>3540365</v>
      </c>
      <c r="D9" s="12">
        <f t="shared" si="0"/>
        <v>2164861</v>
      </c>
      <c r="E9" s="15"/>
    </row>
    <row r="10" spans="1:5" ht="39.950000000000003" customHeight="1">
      <c r="A10" s="4" t="s">
        <v>17</v>
      </c>
      <c r="B10" s="12">
        <v>2038373</v>
      </c>
      <c r="C10" s="12">
        <v>2778435</v>
      </c>
      <c r="D10" s="12">
        <f t="shared" si="0"/>
        <v>1424799</v>
      </c>
      <c r="E10" s="15"/>
    </row>
    <row r="11" spans="1:5" ht="39.950000000000003" customHeight="1">
      <c r="A11" s="4" t="s">
        <v>18</v>
      </c>
      <c r="B11" s="12">
        <v>1564515</v>
      </c>
      <c r="C11" s="12">
        <v>1588755</v>
      </c>
      <c r="D11" s="12">
        <f t="shared" si="0"/>
        <v>1400559</v>
      </c>
      <c r="E11" s="15"/>
    </row>
    <row r="12" spans="1:5" ht="39.950000000000003" customHeight="1">
      <c r="A12" s="4" t="s">
        <v>19</v>
      </c>
      <c r="B12" s="12">
        <v>1154315</v>
      </c>
      <c r="C12" s="12">
        <v>1011485</v>
      </c>
      <c r="D12" s="12">
        <f t="shared" si="0"/>
        <v>1543389</v>
      </c>
      <c r="E12" s="15"/>
    </row>
    <row r="13" spans="1:5" ht="39.950000000000003" customHeight="1">
      <c r="A13" s="4" t="s">
        <v>20</v>
      </c>
      <c r="B13" s="12">
        <v>1293032</v>
      </c>
      <c r="C13" s="12">
        <v>1101005</v>
      </c>
      <c r="D13" s="12">
        <f t="shared" si="0"/>
        <v>1735416</v>
      </c>
      <c r="E13" s="15"/>
    </row>
    <row r="14" spans="1:5" ht="39.950000000000003" customHeight="1">
      <c r="A14" s="4" t="s">
        <v>21</v>
      </c>
      <c r="B14" s="12">
        <v>1184720</v>
      </c>
      <c r="C14" s="12">
        <v>119635</v>
      </c>
      <c r="D14" s="12">
        <f t="shared" si="0"/>
        <v>2800501</v>
      </c>
      <c r="E14" s="15"/>
    </row>
    <row r="15" spans="1:5" ht="39.950000000000003" customHeight="1">
      <c r="A15" s="4" t="s">
        <v>22</v>
      </c>
      <c r="B15" s="12">
        <v>2725600</v>
      </c>
      <c r="C15" s="12">
        <v>2544750</v>
      </c>
      <c r="D15" s="12">
        <f t="shared" si="0"/>
        <v>2981351</v>
      </c>
      <c r="E15" s="15"/>
    </row>
    <row r="16" spans="1:5" ht="39.950000000000003" customHeight="1">
      <c r="A16" s="4" t="s">
        <v>23</v>
      </c>
      <c r="B16" s="12">
        <v>1688856</v>
      </c>
      <c r="C16" s="12">
        <v>1913375</v>
      </c>
      <c r="D16" s="12">
        <f t="shared" si="0"/>
        <v>2756832</v>
      </c>
      <c r="E16" s="15"/>
    </row>
    <row r="17" spans="1:5" ht="39.950000000000003" customHeight="1">
      <c r="A17" s="4" t="s">
        <v>25</v>
      </c>
      <c r="B17" s="12">
        <f>SUM(B5:B16)</f>
        <v>21784972</v>
      </c>
      <c r="C17" s="12">
        <f>SUM(C5:C16)</f>
        <v>20258755</v>
      </c>
      <c r="D17" s="12">
        <f>(B17-C17)</f>
        <v>1526217</v>
      </c>
      <c r="E17" s="15"/>
    </row>
    <row r="18" spans="1:5" ht="39.950000000000003" customHeight="1">
      <c r="A18" s="4" t="s">
        <v>24</v>
      </c>
      <c r="B18" s="12" t="s">
        <v>11</v>
      </c>
      <c r="C18" s="12" t="s">
        <v>11</v>
      </c>
      <c r="D18" s="12">
        <v>2756832</v>
      </c>
      <c r="E18" s="15"/>
    </row>
    <row r="21" spans="1:5" ht="41.25" customHeight="1">
      <c r="A21" s="24" t="s">
        <v>47</v>
      </c>
      <c r="B21" s="24"/>
      <c r="C21" s="24"/>
      <c r="D21" s="24"/>
      <c r="E21" s="24"/>
    </row>
    <row r="22" spans="1:5" ht="33">
      <c r="A22" s="9" t="s">
        <v>39</v>
      </c>
      <c r="B22" s="9" t="s">
        <v>40</v>
      </c>
      <c r="C22" s="9" t="s">
        <v>41</v>
      </c>
      <c r="D22" s="10" t="s">
        <v>42</v>
      </c>
      <c r="E22" s="16" t="s">
        <v>43</v>
      </c>
    </row>
    <row r="23" spans="1:5">
      <c r="A23" s="4" t="s">
        <v>12</v>
      </c>
      <c r="B23" s="4" t="s">
        <v>75</v>
      </c>
      <c r="C23" s="4">
        <v>1</v>
      </c>
      <c r="D23" s="4" t="s">
        <v>60</v>
      </c>
      <c r="E23" s="17">
        <v>1200000</v>
      </c>
    </row>
    <row r="24" spans="1:5">
      <c r="A24" s="4"/>
      <c r="B24" s="4" t="s">
        <v>64</v>
      </c>
      <c r="C24" s="4">
        <v>4</v>
      </c>
      <c r="D24" s="4" t="s">
        <v>90</v>
      </c>
      <c r="E24" s="17">
        <v>409000</v>
      </c>
    </row>
    <row r="25" spans="1:5">
      <c r="A25" s="4"/>
      <c r="B25" s="4" t="s">
        <v>58</v>
      </c>
      <c r="C25" s="4">
        <v>1</v>
      </c>
      <c r="D25" s="4" t="s">
        <v>91</v>
      </c>
      <c r="E25" s="17">
        <v>4400</v>
      </c>
    </row>
    <row r="26" spans="1:5">
      <c r="A26" s="4"/>
      <c r="B26" s="4" t="s">
        <v>59</v>
      </c>
      <c r="C26" s="4">
        <v>3</v>
      </c>
      <c r="D26" s="4" t="s">
        <v>68</v>
      </c>
      <c r="E26" s="17">
        <v>61460</v>
      </c>
    </row>
    <row r="27" spans="1:5">
      <c r="A27" s="7" t="s">
        <v>37</v>
      </c>
      <c r="B27" s="7"/>
      <c r="C27" s="7">
        <f>SUM(C23:C26)</f>
        <v>9</v>
      </c>
      <c r="D27" s="7"/>
      <c r="E27" s="18">
        <f>SUM(E23:E26)</f>
        <v>1674860</v>
      </c>
    </row>
    <row r="28" spans="1:5">
      <c r="A28" s="4" t="s">
        <v>13</v>
      </c>
      <c r="B28" s="4" t="s">
        <v>56</v>
      </c>
      <c r="C28" s="4">
        <v>1</v>
      </c>
      <c r="D28" s="4" t="s">
        <v>60</v>
      </c>
      <c r="E28" s="17">
        <v>1200000</v>
      </c>
    </row>
    <row r="29" spans="1:5">
      <c r="A29" s="4"/>
      <c r="B29" s="4" t="s">
        <v>64</v>
      </c>
      <c r="C29" s="4">
        <v>6</v>
      </c>
      <c r="D29" s="4" t="s">
        <v>89</v>
      </c>
      <c r="E29" s="17">
        <v>367800</v>
      </c>
    </row>
    <row r="30" spans="1:5">
      <c r="A30" s="4"/>
      <c r="B30" s="4" t="s">
        <v>83</v>
      </c>
      <c r="C30" s="4">
        <v>1</v>
      </c>
      <c r="D30" s="4" t="s">
        <v>84</v>
      </c>
      <c r="E30" s="17">
        <v>118000</v>
      </c>
    </row>
    <row r="31" spans="1:5">
      <c r="A31" s="4"/>
      <c r="B31" s="4" t="s">
        <v>88</v>
      </c>
      <c r="C31" s="4">
        <v>1</v>
      </c>
      <c r="D31" s="4" t="s">
        <v>71</v>
      </c>
      <c r="E31" s="17">
        <v>4950</v>
      </c>
    </row>
    <row r="32" spans="1:5">
      <c r="A32" s="4"/>
      <c r="B32" s="4" t="s">
        <v>59</v>
      </c>
      <c r="C32" s="4">
        <v>3</v>
      </c>
      <c r="D32" s="4" t="s">
        <v>68</v>
      </c>
      <c r="E32" s="17">
        <v>146710</v>
      </c>
    </row>
    <row r="33" spans="1:5">
      <c r="A33" s="7" t="s">
        <v>37</v>
      </c>
      <c r="B33" s="7"/>
      <c r="C33" s="7">
        <f>SUM(C28:C32)</f>
        <v>12</v>
      </c>
      <c r="D33" s="7"/>
      <c r="E33" s="18">
        <f>SUM(E28:E32)</f>
        <v>1837460</v>
      </c>
    </row>
    <row r="34" spans="1:5">
      <c r="A34" s="4" t="s">
        <v>27</v>
      </c>
      <c r="B34" s="4" t="s">
        <v>56</v>
      </c>
      <c r="C34" s="4">
        <v>1</v>
      </c>
      <c r="D34" s="4" t="s">
        <v>60</v>
      </c>
      <c r="E34" s="17">
        <v>900000</v>
      </c>
    </row>
    <row r="35" spans="1:5">
      <c r="A35" s="4"/>
      <c r="B35" s="4" t="s">
        <v>64</v>
      </c>
      <c r="C35" s="4">
        <v>2</v>
      </c>
      <c r="D35" s="4" t="s">
        <v>86</v>
      </c>
      <c r="E35" s="17">
        <v>59900</v>
      </c>
    </row>
    <row r="36" spans="1:5">
      <c r="A36" s="4"/>
      <c r="B36" s="4" t="s">
        <v>58</v>
      </c>
      <c r="C36" s="4">
        <v>1</v>
      </c>
      <c r="D36" s="4" t="s">
        <v>71</v>
      </c>
      <c r="E36" s="17">
        <v>12155</v>
      </c>
    </row>
    <row r="37" spans="1:5">
      <c r="A37" s="4"/>
      <c r="B37" s="4" t="s">
        <v>59</v>
      </c>
      <c r="C37" s="4">
        <v>1</v>
      </c>
      <c r="D37" s="4" t="s">
        <v>87</v>
      </c>
      <c r="E37" s="17">
        <v>40710</v>
      </c>
    </row>
    <row r="38" spans="1:5">
      <c r="A38" s="7" t="s">
        <v>37</v>
      </c>
      <c r="B38" s="7"/>
      <c r="C38" s="7">
        <f>SUM(C34:C37)</f>
        <v>5</v>
      </c>
      <c r="D38" s="7"/>
      <c r="E38" s="18">
        <f>SUM(E34:E37)</f>
        <v>1012765</v>
      </c>
    </row>
    <row r="39" spans="1:5">
      <c r="A39" s="4" t="s">
        <v>28</v>
      </c>
      <c r="B39" s="4" t="s">
        <v>56</v>
      </c>
      <c r="C39" s="4">
        <v>1</v>
      </c>
      <c r="D39" s="4" t="s">
        <v>60</v>
      </c>
      <c r="E39" s="17">
        <v>900000</v>
      </c>
    </row>
    <row r="40" spans="1:5">
      <c r="A40" s="4"/>
      <c r="B40" s="4" t="s">
        <v>83</v>
      </c>
      <c r="C40" s="4">
        <v>1</v>
      </c>
      <c r="D40" s="4" t="s">
        <v>84</v>
      </c>
      <c r="E40" s="17">
        <v>114000</v>
      </c>
    </row>
    <row r="41" spans="1:5">
      <c r="A41" s="4"/>
      <c r="B41" s="4" t="s">
        <v>58</v>
      </c>
      <c r="C41" s="4">
        <v>1</v>
      </c>
      <c r="D41" s="4" t="s">
        <v>71</v>
      </c>
      <c r="E41" s="17">
        <v>69025</v>
      </c>
    </row>
    <row r="42" spans="1:5">
      <c r="A42" s="4"/>
      <c r="B42" s="4" t="s">
        <v>59</v>
      </c>
      <c r="C42" s="4">
        <v>3</v>
      </c>
      <c r="D42" s="4" t="s">
        <v>85</v>
      </c>
      <c r="E42" s="17">
        <v>52840</v>
      </c>
    </row>
    <row r="43" spans="1:5">
      <c r="A43" s="7" t="s">
        <v>37</v>
      </c>
      <c r="B43" s="7"/>
      <c r="C43" s="7">
        <f>SUM(C39:C42)</f>
        <v>6</v>
      </c>
      <c r="D43" s="7"/>
      <c r="E43" s="18">
        <f>SUM(E39:E42)</f>
        <v>1135865</v>
      </c>
    </row>
    <row r="44" spans="1:5">
      <c r="A44" s="4" t="s">
        <v>29</v>
      </c>
      <c r="B44" s="4" t="s">
        <v>75</v>
      </c>
      <c r="C44" s="4">
        <v>1</v>
      </c>
      <c r="D44" s="4" t="s">
        <v>60</v>
      </c>
      <c r="E44" s="17">
        <v>1200000</v>
      </c>
    </row>
    <row r="45" spans="1:5">
      <c r="A45" s="4"/>
      <c r="B45" s="4" t="s">
        <v>64</v>
      </c>
      <c r="C45" s="4">
        <v>10</v>
      </c>
      <c r="D45" s="4" t="s">
        <v>82</v>
      </c>
      <c r="E45" s="17">
        <v>381000</v>
      </c>
    </row>
    <row r="46" spans="1:5">
      <c r="A46" s="4"/>
      <c r="B46" s="4" t="s">
        <v>57</v>
      </c>
      <c r="C46" s="4">
        <v>3</v>
      </c>
      <c r="D46" s="4" t="s">
        <v>81</v>
      </c>
      <c r="E46" s="17">
        <v>34600</v>
      </c>
    </row>
    <row r="47" spans="1:5">
      <c r="A47" s="4"/>
      <c r="B47" s="4" t="s">
        <v>58</v>
      </c>
      <c r="C47" s="4">
        <v>6</v>
      </c>
      <c r="D47" s="4" t="s">
        <v>71</v>
      </c>
      <c r="E47" s="17">
        <v>126325</v>
      </c>
    </row>
    <row r="48" spans="1:5">
      <c r="A48" s="4"/>
      <c r="B48" s="4" t="s">
        <v>59</v>
      </c>
      <c r="C48" s="4">
        <v>3</v>
      </c>
      <c r="D48" s="4" t="s">
        <v>68</v>
      </c>
      <c r="E48" s="17">
        <v>98440</v>
      </c>
    </row>
    <row r="49" spans="1:5">
      <c r="A49" s="4"/>
      <c r="B49" s="4" t="s">
        <v>79</v>
      </c>
      <c r="C49" s="4">
        <v>1</v>
      </c>
      <c r="D49" s="29" t="s">
        <v>80</v>
      </c>
      <c r="E49" s="17">
        <v>1700000</v>
      </c>
    </row>
    <row r="50" spans="1:5">
      <c r="A50" s="7" t="s">
        <v>37</v>
      </c>
      <c r="B50" s="7"/>
      <c r="C50" s="7">
        <f>SUM(C44:C49)</f>
        <v>24</v>
      </c>
      <c r="D50" s="7"/>
      <c r="E50" s="18">
        <f>SUM(E44:E49)</f>
        <v>3540365</v>
      </c>
    </row>
    <row r="51" spans="1:5">
      <c r="A51" s="4" t="s">
        <v>30</v>
      </c>
      <c r="B51" s="4" t="s">
        <v>75</v>
      </c>
      <c r="C51" s="4">
        <v>1</v>
      </c>
      <c r="D51" s="4" t="s">
        <v>60</v>
      </c>
      <c r="E51" s="17">
        <v>1200000</v>
      </c>
    </row>
    <row r="52" spans="1:5">
      <c r="A52" s="4"/>
      <c r="B52" s="4" t="s">
        <v>64</v>
      </c>
      <c r="C52" s="4">
        <v>20</v>
      </c>
      <c r="D52" s="4" t="s">
        <v>77</v>
      </c>
      <c r="E52" s="17">
        <v>1281220</v>
      </c>
    </row>
    <row r="53" spans="1:5">
      <c r="A53" s="4"/>
      <c r="B53" s="4" t="s">
        <v>57</v>
      </c>
      <c r="C53" s="4">
        <v>2</v>
      </c>
      <c r="D53" s="4" t="s">
        <v>78</v>
      </c>
      <c r="E53" s="17">
        <v>102700</v>
      </c>
    </row>
    <row r="54" spans="1:5">
      <c r="A54" s="4"/>
      <c r="B54" s="4" t="s">
        <v>58</v>
      </c>
      <c r="C54" s="4">
        <v>1</v>
      </c>
      <c r="D54" s="4" t="s">
        <v>71</v>
      </c>
      <c r="E54" s="17">
        <v>71775</v>
      </c>
    </row>
    <row r="55" spans="1:5">
      <c r="A55" s="4"/>
      <c r="B55" s="4" t="s">
        <v>59</v>
      </c>
      <c r="C55" s="4">
        <v>4</v>
      </c>
      <c r="D55" s="4" t="s">
        <v>68</v>
      </c>
      <c r="E55" s="17">
        <v>122740</v>
      </c>
    </row>
    <row r="56" spans="1:5">
      <c r="A56" s="7" t="s">
        <v>37</v>
      </c>
      <c r="B56" s="7"/>
      <c r="C56" s="7">
        <f>SUM(C51:C55)</f>
        <v>28</v>
      </c>
      <c r="D56" s="7"/>
      <c r="E56" s="18">
        <f>SUM(E51:E55)</f>
        <v>2778435</v>
      </c>
    </row>
    <row r="57" spans="1:5">
      <c r="A57" s="4" t="s">
        <v>31</v>
      </c>
      <c r="B57" s="4" t="s">
        <v>75</v>
      </c>
      <c r="C57" s="4">
        <v>1</v>
      </c>
      <c r="D57" s="4" t="s">
        <v>60</v>
      </c>
      <c r="E57" s="17">
        <v>1200000</v>
      </c>
    </row>
    <row r="58" spans="1:5">
      <c r="A58" s="4"/>
      <c r="B58" s="4" t="s">
        <v>64</v>
      </c>
      <c r="C58" s="4">
        <v>10</v>
      </c>
      <c r="D58" s="4" t="s">
        <v>76</v>
      </c>
      <c r="E58" s="17">
        <v>262500</v>
      </c>
    </row>
    <row r="59" spans="1:5">
      <c r="A59" s="4"/>
      <c r="B59" s="4" t="s">
        <v>58</v>
      </c>
      <c r="C59" s="4">
        <v>1</v>
      </c>
      <c r="D59" s="4" t="s">
        <v>71</v>
      </c>
      <c r="E59" s="17">
        <v>73425</v>
      </c>
    </row>
    <row r="60" spans="1:5">
      <c r="A60" s="4"/>
      <c r="B60" s="4" t="s">
        <v>59</v>
      </c>
      <c r="C60" s="4">
        <v>1</v>
      </c>
      <c r="D60" s="4" t="s">
        <v>62</v>
      </c>
      <c r="E60" s="17">
        <v>52830</v>
      </c>
    </row>
    <row r="61" spans="1:5">
      <c r="A61" s="7" t="s">
        <v>37</v>
      </c>
      <c r="B61" s="7"/>
      <c r="C61" s="7">
        <f>SUM(C57:C60)</f>
        <v>13</v>
      </c>
      <c r="D61" s="7"/>
      <c r="E61" s="18">
        <f>SUM(E57:E60)</f>
        <v>1588755</v>
      </c>
    </row>
    <row r="62" spans="1:5">
      <c r="A62" s="4" t="s">
        <v>32</v>
      </c>
      <c r="B62" s="4" t="s">
        <v>56</v>
      </c>
      <c r="C62" s="4">
        <v>1</v>
      </c>
      <c r="D62" s="4" t="s">
        <v>60</v>
      </c>
      <c r="E62" s="17">
        <v>600000</v>
      </c>
    </row>
    <row r="63" spans="1:5">
      <c r="A63" s="4"/>
      <c r="B63" s="4" t="s">
        <v>64</v>
      </c>
      <c r="C63" s="4">
        <v>5</v>
      </c>
      <c r="D63" s="4" t="s">
        <v>69</v>
      </c>
      <c r="E63" s="17">
        <v>181000</v>
      </c>
    </row>
    <row r="64" spans="1:5">
      <c r="A64" s="4"/>
      <c r="B64" s="4" t="s">
        <v>57</v>
      </c>
      <c r="C64" s="4">
        <v>2</v>
      </c>
      <c r="D64" s="4" t="s">
        <v>70</v>
      </c>
      <c r="E64" s="17">
        <v>27940</v>
      </c>
    </row>
    <row r="65" spans="1:5">
      <c r="A65" s="4"/>
      <c r="B65" s="4" t="s">
        <v>58</v>
      </c>
      <c r="C65" s="4">
        <v>2</v>
      </c>
      <c r="D65" s="4" t="s">
        <v>72</v>
      </c>
      <c r="E65" s="17">
        <v>87365</v>
      </c>
    </row>
    <row r="66" spans="1:5">
      <c r="A66" s="4"/>
      <c r="B66" s="4" t="s">
        <v>59</v>
      </c>
      <c r="C66" s="4">
        <v>1</v>
      </c>
      <c r="D66" s="4" t="s">
        <v>62</v>
      </c>
      <c r="E66" s="17">
        <v>52680</v>
      </c>
    </row>
    <row r="67" spans="1:5">
      <c r="A67" s="4"/>
      <c r="B67" s="4" t="s">
        <v>73</v>
      </c>
      <c r="C67" s="4">
        <v>1</v>
      </c>
      <c r="D67" s="4" t="s">
        <v>74</v>
      </c>
      <c r="E67" s="17">
        <v>62500</v>
      </c>
    </row>
    <row r="68" spans="1:5">
      <c r="A68" s="7" t="s">
        <v>37</v>
      </c>
      <c r="B68" s="7"/>
      <c r="C68" s="7">
        <f>SUM(C62:C67)</f>
        <v>12</v>
      </c>
      <c r="D68" s="7"/>
      <c r="E68" s="18">
        <f>SUM(E62:E67)</f>
        <v>1011485</v>
      </c>
    </row>
    <row r="69" spans="1:5">
      <c r="A69" s="4" t="s">
        <v>33</v>
      </c>
      <c r="B69" s="4" t="s">
        <v>56</v>
      </c>
      <c r="C69" s="4">
        <v>2</v>
      </c>
      <c r="D69" s="4" t="s">
        <v>60</v>
      </c>
      <c r="E69" s="17">
        <v>900000</v>
      </c>
    </row>
    <row r="70" spans="1:5">
      <c r="A70" s="4"/>
      <c r="B70" s="4" t="s">
        <v>58</v>
      </c>
      <c r="C70" s="4">
        <v>3</v>
      </c>
      <c r="D70" s="28" t="s">
        <v>67</v>
      </c>
      <c r="E70" s="17">
        <v>103185</v>
      </c>
    </row>
    <row r="71" spans="1:5">
      <c r="A71" s="4"/>
      <c r="B71" s="4" t="s">
        <v>59</v>
      </c>
      <c r="C71" s="4">
        <v>3</v>
      </c>
      <c r="D71" s="4" t="s">
        <v>68</v>
      </c>
      <c r="E71" s="17">
        <v>97820</v>
      </c>
    </row>
    <row r="72" spans="1:5">
      <c r="A72" s="7" t="s">
        <v>37</v>
      </c>
      <c r="B72" s="7"/>
      <c r="C72" s="7">
        <f>SUM(C69:C71)</f>
        <v>8</v>
      </c>
      <c r="D72" s="7"/>
      <c r="E72" s="18">
        <f>SUM(E69:E71)</f>
        <v>1101005</v>
      </c>
    </row>
    <row r="73" spans="1:5">
      <c r="A73" s="4" t="s">
        <v>34</v>
      </c>
      <c r="B73" s="4" t="s">
        <v>64</v>
      </c>
      <c r="C73" s="4">
        <v>1</v>
      </c>
      <c r="D73" s="4" t="s">
        <v>65</v>
      </c>
      <c r="E73" s="17">
        <v>50000</v>
      </c>
    </row>
    <row r="74" spans="1:5">
      <c r="A74" s="4"/>
      <c r="B74" s="4" t="s">
        <v>58</v>
      </c>
      <c r="C74" s="4">
        <v>2</v>
      </c>
      <c r="D74" s="4" t="s">
        <v>63</v>
      </c>
      <c r="E74" s="17">
        <v>69635</v>
      </c>
    </row>
    <row r="75" spans="1:5">
      <c r="A75" s="7" t="s">
        <v>37</v>
      </c>
      <c r="B75" s="7"/>
      <c r="C75" s="7">
        <f>SUM(C73:C74)</f>
        <v>3</v>
      </c>
      <c r="D75" s="7"/>
      <c r="E75" s="18">
        <f>SUM(E73:E74)</f>
        <v>119635</v>
      </c>
    </row>
    <row r="76" spans="1:5">
      <c r="A76" s="4" t="s">
        <v>35</v>
      </c>
      <c r="B76" s="4" t="s">
        <v>56</v>
      </c>
      <c r="C76" s="4">
        <v>4</v>
      </c>
      <c r="D76" s="4" t="s">
        <v>60</v>
      </c>
      <c r="E76" s="17">
        <v>2400000</v>
      </c>
    </row>
    <row r="77" spans="1:5">
      <c r="A77" s="4"/>
      <c r="B77" s="4" t="s">
        <v>58</v>
      </c>
      <c r="C77" s="4">
        <v>6</v>
      </c>
      <c r="D77" s="4" t="s">
        <v>66</v>
      </c>
      <c r="E77" s="17">
        <v>81040</v>
      </c>
    </row>
    <row r="78" spans="1:5">
      <c r="A78" s="4"/>
      <c r="B78" s="4" t="s">
        <v>59</v>
      </c>
      <c r="C78" s="4">
        <v>2</v>
      </c>
      <c r="D78" s="4" t="s">
        <v>62</v>
      </c>
      <c r="E78" s="17">
        <v>63710</v>
      </c>
    </row>
    <row r="79" spans="1:5">
      <c r="A79" s="7" t="s">
        <v>37</v>
      </c>
      <c r="B79" s="7"/>
      <c r="C79" s="7">
        <f>SUM(C76:C78)</f>
        <v>12</v>
      </c>
      <c r="D79" s="7"/>
      <c r="E79" s="18">
        <f>SUM(E76:E78)</f>
        <v>2544750</v>
      </c>
    </row>
    <row r="80" spans="1:5">
      <c r="A80" s="4" t="s">
        <v>36</v>
      </c>
      <c r="B80" s="4" t="s">
        <v>56</v>
      </c>
      <c r="C80" s="4">
        <v>2</v>
      </c>
      <c r="D80" s="4" t="s">
        <v>60</v>
      </c>
      <c r="E80" s="17">
        <v>1800000</v>
      </c>
    </row>
    <row r="81" spans="1:5">
      <c r="A81" s="4"/>
      <c r="B81" s="4" t="s">
        <v>57</v>
      </c>
      <c r="C81" s="4">
        <v>1</v>
      </c>
      <c r="D81" s="4" t="s">
        <v>61</v>
      </c>
      <c r="E81" s="17">
        <v>5500</v>
      </c>
    </row>
    <row r="82" spans="1:5">
      <c r="A82" s="4"/>
      <c r="B82" s="4" t="s">
        <v>58</v>
      </c>
      <c r="C82" s="4">
        <v>5</v>
      </c>
      <c r="D82" s="4" t="s">
        <v>91</v>
      </c>
      <c r="E82" s="17">
        <v>76085</v>
      </c>
    </row>
    <row r="83" spans="1:5">
      <c r="A83" s="4"/>
      <c r="B83" s="4" t="s">
        <v>59</v>
      </c>
      <c r="C83" s="4">
        <v>1</v>
      </c>
      <c r="D83" s="4" t="s">
        <v>62</v>
      </c>
      <c r="E83" s="17">
        <v>31790</v>
      </c>
    </row>
    <row r="84" spans="1:5">
      <c r="A84" s="7" t="s">
        <v>37</v>
      </c>
      <c r="B84" s="7"/>
      <c r="C84" s="7">
        <f>SUM(C80:C83)</f>
        <v>9</v>
      </c>
      <c r="D84" s="7"/>
      <c r="E84" s="18">
        <f>SUM(E80:E83)</f>
        <v>1913375</v>
      </c>
    </row>
    <row r="85" spans="1:5" ht="23.25" customHeight="1">
      <c r="A85" s="8" t="s">
        <v>38</v>
      </c>
      <c r="B85" s="8"/>
      <c r="C85" s="8">
        <f>SUM(C27,C33,C38,C43,C50,C56,C61,C68,C72,C75,C79,C84)</f>
        <v>141</v>
      </c>
      <c r="D85" s="8"/>
      <c r="E85" s="19">
        <f>SUM(E27,E33,E38,E43,E50,E56,E61,E68,E72,E75,E79,E84)</f>
        <v>20258755</v>
      </c>
    </row>
    <row r="86" spans="1:5">
      <c r="A86" s="25" t="s">
        <v>46</v>
      </c>
      <c r="B86" s="25"/>
      <c r="C86" s="25"/>
      <c r="D86" s="25"/>
      <c r="E86" s="25"/>
    </row>
    <row r="88" spans="1:5" ht="40.5" customHeight="1">
      <c r="A88" s="24" t="s">
        <v>48</v>
      </c>
      <c r="B88" s="24"/>
      <c r="C88" s="24"/>
      <c r="D88" s="24"/>
      <c r="E88" s="24"/>
    </row>
    <row r="89" spans="1:5" ht="33">
      <c r="A89" s="9" t="s">
        <v>44</v>
      </c>
      <c r="B89" s="9" t="s">
        <v>40</v>
      </c>
      <c r="C89" s="9" t="s">
        <v>45</v>
      </c>
      <c r="D89" s="10" t="s">
        <v>42</v>
      </c>
      <c r="E89" s="16" t="s">
        <v>43</v>
      </c>
    </row>
    <row r="90" spans="1:5" ht="39.950000000000003" customHeight="1">
      <c r="A90" s="26" t="s">
        <v>53</v>
      </c>
      <c r="B90" s="1" t="s">
        <v>56</v>
      </c>
      <c r="C90" s="4">
        <v>16</v>
      </c>
      <c r="D90" s="4" t="s">
        <v>60</v>
      </c>
      <c r="E90" s="22">
        <f>SUM(E23,E28,E34,E39,E44,E51,E57,E62,E69,E76,E80)</f>
        <v>13500000</v>
      </c>
    </row>
    <row r="91" spans="1:5" ht="39.950000000000003" customHeight="1">
      <c r="A91" s="27"/>
      <c r="B91" s="1" t="s">
        <v>64</v>
      </c>
      <c r="C91" s="4">
        <v>58</v>
      </c>
      <c r="D91" s="4" t="s">
        <v>95</v>
      </c>
      <c r="E91" s="22">
        <f>SUM(E24,E29,E35,E45,E52,E58,E63,E73)</f>
        <v>2992420</v>
      </c>
    </row>
    <row r="92" spans="1:5" ht="39.950000000000003" customHeight="1">
      <c r="A92" s="27"/>
      <c r="B92" s="21" t="s">
        <v>83</v>
      </c>
      <c r="C92" s="4">
        <v>2</v>
      </c>
      <c r="D92" s="4" t="s">
        <v>84</v>
      </c>
      <c r="E92" s="22">
        <f>SUM(E30,E40)</f>
        <v>232000</v>
      </c>
    </row>
    <row r="93" spans="1:5" ht="39.950000000000003" customHeight="1">
      <c r="A93" s="27"/>
      <c r="B93" s="1" t="s">
        <v>58</v>
      </c>
      <c r="C93" s="4">
        <v>30</v>
      </c>
      <c r="D93" s="4" t="s">
        <v>94</v>
      </c>
      <c r="E93" s="22">
        <f>SUM(E25,E31,E36,E41,E47,E54,E59,E65,E70,E74,E77,E82)</f>
        <v>779365</v>
      </c>
    </row>
    <row r="94" spans="1:5" ht="39.950000000000003" customHeight="1">
      <c r="A94" s="27"/>
      <c r="B94" s="1" t="s">
        <v>59</v>
      </c>
      <c r="C94" s="4">
        <v>25</v>
      </c>
      <c r="D94" s="4" t="s">
        <v>93</v>
      </c>
      <c r="E94" s="22">
        <f>SUM(E26,E32,E37,E42,E48,E55,E60,E66,E71,E78,E83)</f>
        <v>821730</v>
      </c>
    </row>
    <row r="95" spans="1:5" ht="39.950000000000003" customHeight="1">
      <c r="A95" s="27"/>
      <c r="B95" s="1" t="s">
        <v>57</v>
      </c>
      <c r="C95" s="4">
        <v>8</v>
      </c>
      <c r="D95" s="4" t="s">
        <v>92</v>
      </c>
      <c r="E95" s="22">
        <v>170740</v>
      </c>
    </row>
    <row r="96" spans="1:5" ht="39.950000000000003" customHeight="1">
      <c r="A96" s="27"/>
      <c r="B96" s="21" t="s">
        <v>79</v>
      </c>
      <c r="C96" s="4">
        <v>1</v>
      </c>
      <c r="D96" s="29" t="s">
        <v>80</v>
      </c>
      <c r="E96" s="22">
        <v>1700000</v>
      </c>
    </row>
    <row r="97" spans="1:5" ht="39.950000000000003" customHeight="1">
      <c r="A97" s="27"/>
      <c r="B97" s="1" t="s">
        <v>73</v>
      </c>
      <c r="C97" s="4">
        <v>1</v>
      </c>
      <c r="D97" s="4" t="s">
        <v>74</v>
      </c>
      <c r="E97" s="22">
        <v>62500</v>
      </c>
    </row>
    <row r="98" spans="1:5" ht="39.950000000000003" customHeight="1">
      <c r="A98" s="4" t="s">
        <v>25</v>
      </c>
      <c r="B98" s="4"/>
      <c r="C98" s="4">
        <f>SUM(C90:C97)</f>
        <v>141</v>
      </c>
      <c r="D98" s="4" t="s">
        <v>11</v>
      </c>
      <c r="E98" s="22">
        <f>SUM(E90:E97)</f>
        <v>20258755</v>
      </c>
    </row>
    <row r="99" spans="1:5">
      <c r="A99" s="25"/>
      <c r="B99" s="25"/>
      <c r="C99" s="25"/>
      <c r="D99" s="25"/>
      <c r="E99" s="25"/>
    </row>
  </sheetData>
  <mergeCells count="6">
    <mergeCell ref="A2:E2"/>
    <mergeCell ref="A21:E21"/>
    <mergeCell ref="A88:E88"/>
    <mergeCell ref="A86:E86"/>
    <mergeCell ref="A99:E99"/>
    <mergeCell ref="A90:A97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기부금영수증 발급 현황</vt:lpstr>
      <vt:lpstr>연간 기부금 모금액 및 활용실적</vt:lpstr>
      <vt:lpstr>Sheet3</vt:lpstr>
      <vt:lpstr>'기부금영수증 발급 현황'!Print_Area</vt:lpstr>
      <vt:lpstr>'연간 기부금 모금액 및 활용실적'!Print_Area</vt:lpstr>
    </vt:vector>
  </TitlesOfParts>
  <Company>한국지적장애인복지협회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국제교류</dc:creator>
  <cp:lastModifiedBy>김진영</cp:lastModifiedBy>
  <cp:lastPrinted>2018-03-06T10:14:38Z</cp:lastPrinted>
  <dcterms:created xsi:type="dcterms:W3CDTF">2015-03-17T01:47:19Z</dcterms:created>
  <dcterms:modified xsi:type="dcterms:W3CDTF">2018-03-19T03:12:10Z</dcterms:modified>
</cp:coreProperties>
</file>